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228"/>
  </bookViews>
  <sheets>
    <sheet name="Лист1" sheetId="1" r:id="rId1"/>
  </sheets>
  <definedNames>
    <definedName name="Z_559A4BA6_3D12_4E50_8128_BB5D7E28DFEC_.wvu.PrintArea" localSheetId="0" hidden="1">Лист1!$A$1:$AE$36</definedName>
    <definedName name="_xlnm.Print_Area" localSheetId="0">Лист1!$A$1:$AE$36</definedName>
  </definedNames>
  <calcPr calcId="125725"/>
  <customWorkbookViews>
    <customWorkbookView name="ДОХ Шинахов Астемир 138 - Личное представление" guid="{559A4BA6-3D12-4E50-8128-BB5D7E28DFEC}" mergeInterval="0" personalView="1" maximized="1" xWindow="-8" yWindow="-8" windowWidth="1936" windowHeight="1056" activeSheetId="1" showComments="commIndAndComment"/>
  </customWorkbookViews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5" i="1"/>
  <c r="R25"/>
  <c r="I24"/>
  <c r="H24"/>
  <c r="L16"/>
  <c r="K17" l="1"/>
  <c r="J17"/>
  <c r="I17"/>
  <c r="H17"/>
  <c r="L17"/>
  <c r="N17" s="1"/>
  <c r="O17" l="1"/>
  <c r="Q17"/>
  <c r="P17"/>
  <c r="M17"/>
  <c r="H25"/>
  <c r="I25"/>
  <c r="J25"/>
  <c r="K25"/>
  <c r="S17" l="1"/>
  <c r="R17"/>
  <c r="U17"/>
  <c r="T17"/>
  <c r="V17"/>
  <c r="X17" l="1"/>
  <c r="W17"/>
  <c r="Y17" s="1"/>
  <c r="Z17"/>
  <c r="AA17"/>
  <c r="AC17" l="1"/>
  <c r="AB17"/>
  <c r="AE17"/>
  <c r="AD17"/>
  <c r="P23"/>
  <c r="U23"/>
  <c r="K16" l="1"/>
  <c r="J16"/>
  <c r="I16"/>
  <c r="H16"/>
  <c r="L19" l="1"/>
  <c r="P19" s="1"/>
  <c r="K19"/>
  <c r="J19"/>
  <c r="I19"/>
  <c r="H19"/>
  <c r="AE21"/>
  <c r="AD21"/>
  <c r="AC21"/>
  <c r="AB21"/>
  <c r="Z21"/>
  <c r="Y21"/>
  <c r="X21"/>
  <c r="W21"/>
  <c r="U21"/>
  <c r="T21"/>
  <c r="S21"/>
  <c r="R21"/>
  <c r="P21"/>
  <c r="O21"/>
  <c r="N21"/>
  <c r="M21"/>
  <c r="H21"/>
  <c r="I21"/>
  <c r="J21"/>
  <c r="K21"/>
  <c r="Y22"/>
  <c r="S22"/>
  <c r="M22"/>
  <c r="AE22"/>
  <c r="AD22"/>
  <c r="AC22"/>
  <c r="AB22"/>
  <c r="T22"/>
  <c r="R22"/>
  <c r="I22"/>
  <c r="K22"/>
  <c r="Q19" l="1"/>
  <c r="T19" s="1"/>
  <c r="M19"/>
  <c r="N19"/>
  <c r="O19"/>
  <c r="W22"/>
  <c r="Z22"/>
  <c r="X22"/>
  <c r="U22"/>
  <c r="O22"/>
  <c r="N22"/>
  <c r="P22"/>
  <c r="AE23"/>
  <c r="Z23"/>
  <c r="AB24"/>
  <c r="AC24"/>
  <c r="AD24"/>
  <c r="AE24"/>
  <c r="AB25"/>
  <c r="AC25"/>
  <c r="AD25"/>
  <c r="AE25"/>
  <c r="W24"/>
  <c r="X24"/>
  <c r="Y24"/>
  <c r="Z24"/>
  <c r="X25"/>
  <c r="Y25"/>
  <c r="Z25"/>
  <c r="R24"/>
  <c r="S24"/>
  <c r="T24"/>
  <c r="U24"/>
  <c r="S25"/>
  <c r="T25"/>
  <c r="U25"/>
  <c r="M24"/>
  <c r="N24"/>
  <c r="O24"/>
  <c r="P24"/>
  <c r="M25"/>
  <c r="N25"/>
  <c r="O25"/>
  <c r="P25"/>
  <c r="J24"/>
  <c r="K24"/>
  <c r="U19" l="1"/>
  <c r="V19"/>
  <c r="S19"/>
  <c r="R19"/>
  <c r="Y19" l="1"/>
  <c r="Z19"/>
  <c r="X19"/>
  <c r="W19"/>
  <c r="AA19"/>
  <c r="G14"/>
  <c r="G34" s="1"/>
  <c r="P16" l="1"/>
  <c r="O16"/>
  <c r="N16"/>
  <c r="M16"/>
  <c r="AC19"/>
  <c r="AD19"/>
  <c r="AE19"/>
  <c r="AB19"/>
  <c r="J14"/>
  <c r="J34" s="1"/>
  <c r="Q16"/>
  <c r="L14"/>
  <c r="L34" s="1"/>
  <c r="K14"/>
  <c r="K34" s="1"/>
  <c r="I14"/>
  <c r="I34" s="1"/>
  <c r="H14"/>
  <c r="H34" s="1"/>
  <c r="O14" l="1"/>
  <c r="O34" s="1"/>
  <c r="N14"/>
  <c r="N34" s="1"/>
  <c r="U16"/>
  <c r="T16"/>
  <c r="S16"/>
  <c r="R16"/>
  <c r="V16"/>
  <c r="AA16" s="1"/>
  <c r="P14"/>
  <c r="P34" s="1"/>
  <c r="M14"/>
  <c r="M34" s="1"/>
  <c r="Q14"/>
  <c r="Q34" s="1"/>
  <c r="AE16" l="1"/>
  <c r="AD16"/>
  <c r="AC16"/>
  <c r="AB16"/>
  <c r="Z16"/>
  <c r="Y16"/>
  <c r="X16"/>
  <c r="W16"/>
  <c r="S14"/>
  <c r="S34" s="1"/>
  <c r="T14"/>
  <c r="T34" s="1"/>
  <c r="R14"/>
  <c r="R34" s="1"/>
  <c r="U14"/>
  <c r="U34" s="1"/>
  <c r="V14"/>
  <c r="V34" s="1"/>
  <c r="AD14" l="1"/>
  <c r="AD34" s="1"/>
  <c r="W14"/>
  <c r="W34" s="1"/>
  <c r="X14"/>
  <c r="X34" s="1"/>
  <c r="Y14"/>
  <c r="Y34" s="1"/>
  <c r="Z14"/>
  <c r="Z34" s="1"/>
  <c r="AA14"/>
  <c r="AA34" s="1"/>
  <c r="AB14" l="1"/>
  <c r="AB34" s="1"/>
  <c r="AE14"/>
  <c r="AE34" s="1"/>
  <c r="AC14"/>
  <c r="AC34" s="1"/>
</calcChain>
</file>

<file path=xl/sharedStrings.xml><?xml version="1.0" encoding="utf-8"?>
<sst xmlns="http://schemas.openxmlformats.org/spreadsheetml/2006/main" count="361" uniqueCount="108">
  <si>
    <t>Наименование мероприятия</t>
  </si>
  <si>
    <t>2026 год</t>
  </si>
  <si>
    <t>1.</t>
  </si>
  <si>
    <t>1.1.</t>
  </si>
  <si>
    <t>1.2.</t>
  </si>
  <si>
    <t>1.3.</t>
  </si>
  <si>
    <t>1.6.</t>
  </si>
  <si>
    <t>1.7.</t>
  </si>
  <si>
    <t>1.8.</t>
  </si>
  <si>
    <t>1.9.</t>
  </si>
  <si>
    <t>1.10.</t>
  </si>
  <si>
    <t>1.11.</t>
  </si>
  <si>
    <t>2.</t>
  </si>
  <si>
    <t>ВСЕГО</t>
  </si>
  <si>
    <t>№ п/п</t>
  </si>
  <si>
    <t>ПЛАН МЕРОПРИЯТИЙ</t>
  </si>
  <si>
    <t>2027 год</t>
  </si>
  <si>
    <t>2028 год</t>
  </si>
  <si>
    <t>2029 год</t>
  </si>
  <si>
    <t>2030 год</t>
  </si>
  <si>
    <t>План</t>
  </si>
  <si>
    <t>I кв</t>
  </si>
  <si>
    <t>II кв</t>
  </si>
  <si>
    <t>III кв</t>
  </si>
  <si>
    <t>IV кв</t>
  </si>
  <si>
    <t>Срок реализации</t>
  </si>
  <si>
    <t>Механизм реализации</t>
  </si>
  <si>
    <t>Целевой показатель (бюджетный эффект)</t>
  </si>
  <si>
    <t>Мероприятия по оптимизации расходов бюджета</t>
  </si>
  <si>
    <t>Увеличение объема платных услуг, оказываемых государственными (муниципальными) учреждениями</t>
  </si>
  <si>
    <t>Принятие мер по взысканию просроченной дебиторской задолженности по неналоговым доходам</t>
  </si>
  <si>
    <t>Вовлечение в экономический (налоговый) оборот ранее неучтенных объектов недвижимого имущества и земельных участков, а также в результате уточнения правообладателей ранее учтенных объектов и земельных участков.  Актуализация налоговой базы по имущественным налогам, в том числе, по результатам государственной кадастровой оценки</t>
  </si>
  <si>
    <t>1.4.</t>
  </si>
  <si>
    <t>1.5.</t>
  </si>
  <si>
    <t>-</t>
  </si>
  <si>
    <t>да/нет</t>
  </si>
  <si>
    <t xml:space="preserve">Организация эффективной работы муниципальных комиссий по обеспечению мобилизации доходов </t>
  </si>
  <si>
    <t>Оценка бюджетного эффекта, млн руб.</t>
  </si>
  <si>
    <t>Ответственные исполнители</t>
  </si>
  <si>
    <t>на 1 июня,
на 20 августа</t>
  </si>
  <si>
    <t>Повышение эффективности туристической отрасли</t>
  </si>
  <si>
    <t>2.1.</t>
  </si>
  <si>
    <t>2.1.1.</t>
  </si>
  <si>
    <t>2.1.2.</t>
  </si>
  <si>
    <t>2.3.</t>
  </si>
  <si>
    <t>2.4.</t>
  </si>
  <si>
    <t>2.5.1.</t>
  </si>
  <si>
    <t>Содействие установлению муниципальными образованиями запрета на увеличение численности муниципальных служащих</t>
  </si>
  <si>
    <t>Организация ценообразования при осуществлении закупок</t>
  </si>
  <si>
    <t>Повышение открытости региональных и муниципальных финансов</t>
  </si>
  <si>
    <t>Повышение качества управления муниципальными финансами</t>
  </si>
  <si>
    <t>да</t>
  </si>
  <si>
    <t>по факту</t>
  </si>
  <si>
    <t>Реализация комплекса межведомственных мероприятий по снижению уровня неформальной занятости и легализации трудовых отношений</t>
  </si>
  <si>
    <t>Совершенствование администрирования налога на доходы физических лиц</t>
  </si>
  <si>
    <t>Принятие мер по взысканию задолженности по налогам и сборам, сокращение недоимки по налоговым платежам, поступающим в бюджет</t>
  </si>
  <si>
    <t xml:space="preserve">Проведение оценки эффективности установленных (планируемых к установлению) налоговых льгот и преференций законами Кабардино-Балкарской Республики и решениями органов местного самоуправления, оптимизация региональных и муниципальных налоговых преференций
</t>
  </si>
  <si>
    <t>Соблюдение нормативов формирования расходов на содержание органов местного самоуправления, установленных Правительством КБР</t>
  </si>
  <si>
    <t>Заключение соглашений о мерах по социально-экономическому развитию и оздоровлению муниципальных финансов с муниципальными образованиями - получателями дотации на выравнивание бюджетной обеспеченности</t>
  </si>
  <si>
    <t>ежеквартально</t>
  </si>
  <si>
    <t>функционирование комиссий, межведомственных рабочих групп по вопросам легализации трудовых отношений</t>
  </si>
  <si>
    <t>дополнительные поступления доходов в бюджет от мероприятий по легализации трудовых отношений (сумма)</t>
  </si>
  <si>
    <t>контроль полноты удержания и перечисления НДФЛ, в том числе организациями бюджетной сферы, межведомственный обмен данными</t>
  </si>
  <si>
    <t>прирост поступлений НДФЛ не ниже уровня индекса потребительских цен на товары и услуги (сумма)</t>
  </si>
  <si>
    <t>реализация мероприятий, направленных на повышение налогового потенциала территории, сокращение задолженности по налоговым и неналоговым доходам на основании межведомственного обмена данными</t>
  </si>
  <si>
    <t>контроль полноты и соблюдения сроков представления уведомлений по начислению и уплате налогов в составе единого налогового платежа, погашение задолженности бюджетными учреждениями (в том числе сотрудниками) на основании межведомственного обмена данными</t>
  </si>
  <si>
    <t>погашение задолженности по налогам и сборам (сумма)</t>
  </si>
  <si>
    <t>прирост поступлений имущественных налогов не ниже уровня индекса потребительских цен на товары и услуги (сумма)</t>
  </si>
  <si>
    <t xml:space="preserve">проведение комплекса мероприятий, позволяющих сделать вывод о целесообразности и результативности предоставления плательщикам льгот, исходя из целевых характеристик налоговых расходов
</t>
  </si>
  <si>
    <t>положительный бюджетный эффект от  принятых налоговых льгот и преференций (да/нет)</t>
  </si>
  <si>
    <t>реализация туристического налога  на территории муниципальных образований, проведение инвентаризации объектов, представляющих места временного проживания, вовлечение их в налоговый оборот</t>
  </si>
  <si>
    <t>поступление  доходов в местные бюджеты по туристическому налогу (сумма)</t>
  </si>
  <si>
    <t xml:space="preserve">увеличение перечня сдаваемого в аренду имущества государственной казны Кабардино-Балкарской Республики и муниципальной казны, инвентаризация и вовлечение свободного имущества, актуализация ставок аренды
</t>
  </si>
  <si>
    <t>ежегодно</t>
  </si>
  <si>
    <t>прирост доходов от аренды государственного и муниципального имущества и земельных участков (сумма)</t>
  </si>
  <si>
    <t>поступление доходов в бюджет от продажи долей собственности, перечисления прибыли, получения дивидендов (сумма)</t>
  </si>
  <si>
    <t>расширение перечня платных услуг, пересмотр тарифов по оказываемым платным услугам</t>
  </si>
  <si>
    <t>прирост доходов от оказания платных услуг (сумма)</t>
  </si>
  <si>
    <t>улучшение качества администрирования и реализации планов по взысканию дебиторской задолженности по платежам в бюджет, пеням и штрафам по ним</t>
  </si>
  <si>
    <t>поступление в бюджет сумм дебиторской задолженности (сумма)</t>
  </si>
  <si>
    <t>в соглашениях, заключенных Минфином КБР с органами местного самоуправления о мерах по социально-экономическому развитию и оздоровлению муниципальных финансов, предусмотреть необходимость соблюдения нормативов формирования расходов на содержание органов местного самоуправления, установленных Правительством КБР</t>
  </si>
  <si>
    <t>Минфин КБР, местные администрации муниципальных районов, городских округов</t>
  </si>
  <si>
    <t>соблюдение нормативов формирования расходов на содержание органов местного самоуправления</t>
  </si>
  <si>
    <t>заключение соглашения с местными администрациями муниципальных образованиях о мерах по социально-экономическому развитию и оздоровлению муниципальных финансов, предусматривающее соблюдение нормативов формирования расходов на содержание органов местного самоуправления, установленных Правительством КБР</t>
  </si>
  <si>
    <t>Минфин КБР, иные ОИВ КБР, местные администрации муниципальных районов, городских округов</t>
  </si>
  <si>
    <t>реализация плана мероприятий («дорожной карты») по погашению (реструктуризации) кредиторской задолженности ОИВ КБР и подведомственных государственных учреждений КБР, органов местного самоуправления и муниципальных учреждений муниципальных образований</t>
  </si>
  <si>
    <t>непревышение целевого показателя «Доля просроченной кредиторской задолженности бюджетов субъектов Российской Федерации и местных бюджетов в расходах консолидированных бюджетов субъектов Российской Федерации», предусмотренного государственной программой Российской Федерации «Развитие федеративных отношений и создание условий для эффективного и ответственного управления региональными и муниципальными финансами»</t>
  </si>
  <si>
    <t>формирование и опубликование проектов (решений об утверждении) бюджетов на очередной финансовый год и плановый период и отчетов об их исполнении в доступной для граждан форме</t>
  </si>
  <si>
    <t>ежегодно к проекту (решению) бюджета</t>
  </si>
  <si>
    <t xml:space="preserve">повышение финансовой грамотности населения </t>
  </si>
  <si>
    <t xml:space="preserve"> местная администрация муниципального района и поселений района</t>
  </si>
  <si>
    <t>местная администрация муниципального района и поселений района</t>
  </si>
  <si>
    <t>обеспечение функционирования муниципальной комиссии по обеспечению мобилизации доходов с представлением результатов эффективности работы (да/нет)</t>
  </si>
  <si>
    <t>местная администрация муниципального района и поселений района, главные администраторы доходов</t>
  </si>
  <si>
    <t>проведение комплексных кадастровых работ, межведомственный обмен данными, проведение  кадастровой оценки земельных участков и объектов недвижимого имущества с приближением к рыночной стоимости</t>
  </si>
  <si>
    <t>Повышение доходов бюджета от использования  муниципального имущества, включая оптимизацию арендных платежей</t>
  </si>
  <si>
    <t>Реализация мероприятий по приватизации муниципального имущества, получение доходов от участия в капитале, в том числе в виде дивидендов по акциям</t>
  </si>
  <si>
    <t>анализ имеющейся муниципальной собственности Кабардино-Балкарской Республики и муниципальной собственности и внесение изменений в программу приватизации, мониторинг деятельности и оценка финансового состояния государственных и муниципальных унитарных предприятий, хозяйственных товариществ и обществ</t>
  </si>
  <si>
    <t xml:space="preserve"> управление имуществом и земельными отношениями Урванского иуниципального района КБР </t>
  </si>
  <si>
    <t>Оптимизация расходов на  муниципальное управление</t>
  </si>
  <si>
    <t>Управление финансов местной администрации Урванского района КБР</t>
  </si>
  <si>
    <t xml:space="preserve"> местные администрации муниципальных районов и поселений </t>
  </si>
  <si>
    <t>неувеличение численности муниципальных служащих, работников учреждений и других организаций бюджетной сферы</t>
  </si>
  <si>
    <t xml:space="preserve">местная администрация муниципального района и поселений района, управление имуществом и земельными отношениями Урванского иуниципального района КБР </t>
  </si>
  <si>
    <t>2.5.</t>
  </si>
  <si>
    <t xml:space="preserve">Мероприятия, направленные на увеличение доходов </t>
  </si>
  <si>
    <t xml:space="preserve">по оздоровлению муниципальных финансов бюджета Урванского муниципального района Кабардино-Балкарской Республики на 2026 - 2030 годы </t>
  </si>
  <si>
    <t xml:space="preserve">УТВЕРЖДЕН
постановлением Урванского района
Кабардино-Балкарской Республики
от 31 марта 2026 г. № 269
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</si>
</sst>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justify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 val="0"/>
        <i val="0"/>
        <strike val="0"/>
      </font>
    </dxf>
  </dxfs>
  <tableStyles count="1" defaultTableStyle="Стиль таблицы 1" defaultPivotStyle="PivotStyleLight16">
    <tableStyle name="Стиль таблицы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6"/>
  <sheetViews>
    <sheetView tabSelected="1" zoomScale="70" zoomScaleNormal="70" workbookViewId="0">
      <pane xSplit="2" ySplit="14" topLeftCell="E15" activePane="bottomRight" state="frozen"/>
      <selection pane="topRight" activeCell="C1" sqref="C1"/>
      <selection pane="bottomLeft" activeCell="A15" sqref="A15"/>
      <selection pane="bottomRight" activeCell="V1" sqref="V1:AE7"/>
    </sheetView>
  </sheetViews>
  <sheetFormatPr defaultColWidth="9.109375" defaultRowHeight="13.8"/>
  <cols>
    <col min="1" max="1" width="10.109375" style="1" bestFit="1" customWidth="1"/>
    <col min="2" max="2" width="45.109375" style="1" customWidth="1"/>
    <col min="3" max="3" width="31.33203125" style="1" customWidth="1"/>
    <col min="4" max="4" width="25" style="1" bestFit="1" customWidth="1"/>
    <col min="5" max="5" width="17" style="1" bestFit="1" customWidth="1"/>
    <col min="6" max="6" width="22.33203125" style="1" customWidth="1"/>
    <col min="7" max="7" width="7.88671875" style="1" customWidth="1"/>
    <col min="8" max="8" width="12.88671875" style="1" bestFit="1" customWidth="1"/>
    <col min="9" max="10" width="8.5546875" style="1" bestFit="1" customWidth="1"/>
    <col min="11" max="11" width="6.6640625" style="1" customWidth="1"/>
    <col min="12" max="12" width="7.88671875" style="1" customWidth="1"/>
    <col min="13" max="16" width="6.6640625" style="1" bestFit="1" customWidth="1"/>
    <col min="17" max="17" width="7.88671875" style="1" customWidth="1"/>
    <col min="18" max="21" width="6.5546875" style="1" customWidth="1"/>
    <col min="22" max="22" width="7.88671875" style="1" customWidth="1"/>
    <col min="23" max="23" width="6.6640625" style="1" customWidth="1"/>
    <col min="24" max="26" width="6.6640625" style="1" bestFit="1" customWidth="1"/>
    <col min="27" max="27" width="7.88671875" style="1" customWidth="1"/>
    <col min="28" max="30" width="6.6640625" style="1" bestFit="1" customWidth="1"/>
    <col min="31" max="31" width="6.6640625" style="2" bestFit="1" customWidth="1"/>
    <col min="32" max="32" width="9.109375" style="1"/>
    <col min="33" max="33" width="9.109375" style="1" customWidth="1"/>
    <col min="34" max="16384" width="9.109375" style="1"/>
  </cols>
  <sheetData>
    <row r="1" spans="1:33" ht="15" customHeight="1">
      <c r="V1" s="31" t="s">
        <v>107</v>
      </c>
      <c r="W1" s="31"/>
      <c r="X1" s="31"/>
      <c r="Y1" s="31"/>
      <c r="Z1" s="31"/>
      <c r="AA1" s="31"/>
      <c r="AB1" s="31"/>
      <c r="AC1" s="31"/>
      <c r="AD1" s="31"/>
      <c r="AE1" s="31"/>
    </row>
    <row r="2" spans="1:33" ht="15" customHeight="1"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3" ht="15" customHeight="1"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3" ht="15" customHeight="1"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3" ht="15" customHeight="1"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3" ht="15" customHeight="1"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3" ht="15" customHeight="1"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3" ht="22.8">
      <c r="A8" s="23" t="s">
        <v>15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3" ht="17.399999999999999">
      <c r="A9" s="22" t="s">
        <v>106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pans="1:33" ht="15" customHeight="1">
      <c r="A10" s="32" t="s">
        <v>14</v>
      </c>
      <c r="B10" s="32" t="s">
        <v>0</v>
      </c>
      <c r="C10" s="32" t="s">
        <v>26</v>
      </c>
      <c r="D10" s="32" t="s">
        <v>38</v>
      </c>
      <c r="E10" s="32" t="s">
        <v>25</v>
      </c>
      <c r="F10" s="32" t="s">
        <v>27</v>
      </c>
      <c r="G10" s="24" t="s">
        <v>37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</row>
    <row r="11" spans="1:33">
      <c r="A11" s="33"/>
      <c r="B11" s="33"/>
      <c r="C11" s="33"/>
      <c r="D11" s="33"/>
      <c r="E11" s="33"/>
      <c r="F11" s="33"/>
      <c r="G11" s="35" t="s">
        <v>1</v>
      </c>
      <c r="H11" s="36"/>
      <c r="I11" s="36"/>
      <c r="J11" s="36"/>
      <c r="K11" s="37"/>
      <c r="L11" s="35" t="s">
        <v>16</v>
      </c>
      <c r="M11" s="36"/>
      <c r="N11" s="36"/>
      <c r="O11" s="36"/>
      <c r="P11" s="37"/>
      <c r="Q11" s="35" t="s">
        <v>17</v>
      </c>
      <c r="R11" s="36"/>
      <c r="S11" s="36"/>
      <c r="T11" s="36"/>
      <c r="U11" s="37"/>
      <c r="V11" s="35" t="s">
        <v>18</v>
      </c>
      <c r="W11" s="36"/>
      <c r="X11" s="36"/>
      <c r="Y11" s="36"/>
      <c r="Z11" s="37"/>
      <c r="AA11" s="35" t="s">
        <v>19</v>
      </c>
      <c r="AB11" s="36"/>
      <c r="AC11" s="36"/>
      <c r="AD11" s="36"/>
      <c r="AE11" s="37"/>
    </row>
    <row r="12" spans="1:33">
      <c r="A12" s="33"/>
      <c r="B12" s="33"/>
      <c r="C12" s="33"/>
      <c r="D12" s="33"/>
      <c r="E12" s="33"/>
      <c r="F12" s="33"/>
      <c r="G12" s="38"/>
      <c r="H12" s="39"/>
      <c r="I12" s="39"/>
      <c r="J12" s="39"/>
      <c r="K12" s="40"/>
      <c r="L12" s="38"/>
      <c r="M12" s="39"/>
      <c r="N12" s="39"/>
      <c r="O12" s="39"/>
      <c r="P12" s="40"/>
      <c r="Q12" s="38"/>
      <c r="R12" s="39"/>
      <c r="S12" s="39"/>
      <c r="T12" s="39"/>
      <c r="U12" s="40"/>
      <c r="V12" s="38"/>
      <c r="W12" s="39"/>
      <c r="X12" s="39"/>
      <c r="Y12" s="39"/>
      <c r="Z12" s="40"/>
      <c r="AA12" s="38"/>
      <c r="AB12" s="39"/>
      <c r="AC12" s="39"/>
      <c r="AD12" s="39"/>
      <c r="AE12" s="40"/>
    </row>
    <row r="13" spans="1:33">
      <c r="A13" s="34"/>
      <c r="B13" s="34"/>
      <c r="C13" s="34"/>
      <c r="D13" s="34"/>
      <c r="E13" s="34"/>
      <c r="F13" s="34"/>
      <c r="G13" s="8" t="s">
        <v>20</v>
      </c>
      <c r="H13" s="5" t="s">
        <v>21</v>
      </c>
      <c r="I13" s="5" t="s">
        <v>22</v>
      </c>
      <c r="J13" s="5" t="s">
        <v>23</v>
      </c>
      <c r="K13" s="5" t="s">
        <v>24</v>
      </c>
      <c r="L13" s="8" t="s">
        <v>20</v>
      </c>
      <c r="M13" s="15" t="s">
        <v>21</v>
      </c>
      <c r="N13" s="15" t="s">
        <v>22</v>
      </c>
      <c r="O13" s="15" t="s">
        <v>23</v>
      </c>
      <c r="P13" s="15" t="s">
        <v>24</v>
      </c>
      <c r="Q13" s="8" t="s">
        <v>20</v>
      </c>
      <c r="R13" s="15" t="s">
        <v>21</v>
      </c>
      <c r="S13" s="15" t="s">
        <v>22</v>
      </c>
      <c r="T13" s="15" t="s">
        <v>23</v>
      </c>
      <c r="U13" s="15" t="s">
        <v>24</v>
      </c>
      <c r="V13" s="8" t="s">
        <v>20</v>
      </c>
      <c r="W13" s="15" t="s">
        <v>21</v>
      </c>
      <c r="X13" s="15" t="s">
        <v>22</v>
      </c>
      <c r="Y13" s="15" t="s">
        <v>23</v>
      </c>
      <c r="Z13" s="15" t="s">
        <v>24</v>
      </c>
      <c r="AA13" s="8" t="s">
        <v>20</v>
      </c>
      <c r="AB13" s="15" t="s">
        <v>21</v>
      </c>
      <c r="AC13" s="15" t="s">
        <v>22</v>
      </c>
      <c r="AD13" s="15" t="s">
        <v>23</v>
      </c>
      <c r="AE13" s="15" t="s">
        <v>24</v>
      </c>
    </row>
    <row r="14" spans="1:33" ht="15" customHeight="1">
      <c r="A14" s="7" t="s">
        <v>2</v>
      </c>
      <c r="B14" s="25" t="s">
        <v>105</v>
      </c>
      <c r="C14" s="26"/>
      <c r="D14" s="26"/>
      <c r="E14" s="26"/>
      <c r="F14" s="27"/>
      <c r="G14" s="9">
        <f t="shared" ref="G14:AE14" si="0">SUM(G15:G25)</f>
        <v>5.62</v>
      </c>
      <c r="H14" s="4">
        <f t="shared" si="0"/>
        <v>1.2349999999999999</v>
      </c>
      <c r="I14" s="4">
        <f t="shared" si="0"/>
        <v>1.39</v>
      </c>
      <c r="J14" s="4">
        <f t="shared" si="0"/>
        <v>1.2849999999999999</v>
      </c>
      <c r="K14" s="4">
        <f t="shared" si="0"/>
        <v>1.46</v>
      </c>
      <c r="L14" s="9">
        <f t="shared" si="0"/>
        <v>7.32</v>
      </c>
      <c r="M14" s="4">
        <f t="shared" si="0"/>
        <v>1.7832000000000001</v>
      </c>
      <c r="N14" s="4">
        <f t="shared" si="0"/>
        <v>1.8144000000000002</v>
      </c>
      <c r="O14" s="4">
        <f t="shared" si="0"/>
        <v>1.8352000000000002</v>
      </c>
      <c r="P14" s="4">
        <f t="shared" si="0"/>
        <v>1.8872000000000002</v>
      </c>
      <c r="Q14" s="9">
        <f t="shared" si="0"/>
        <v>8.7408000000000001</v>
      </c>
      <c r="R14" s="4">
        <f t="shared" si="0"/>
        <v>2.1365279999999998</v>
      </c>
      <c r="S14" s="4">
        <f t="shared" si="0"/>
        <v>2.1689759999999998</v>
      </c>
      <c r="T14" s="4">
        <f t="shared" si="0"/>
        <v>2.1906080000000001</v>
      </c>
      <c r="U14" s="4">
        <f t="shared" si="0"/>
        <v>2.244688</v>
      </c>
      <c r="V14" s="9">
        <f t="shared" si="0"/>
        <v>10.062432000000001</v>
      </c>
      <c r="W14" s="4">
        <f t="shared" si="0"/>
        <v>2.4649891200000003</v>
      </c>
      <c r="X14" s="4">
        <f t="shared" si="0"/>
        <v>2.4987350399999997</v>
      </c>
      <c r="Y14" s="4">
        <f t="shared" si="0"/>
        <v>2.5212323200000002</v>
      </c>
      <c r="Z14" s="4">
        <f t="shared" si="0"/>
        <v>2.5774755200000001</v>
      </c>
      <c r="AA14" s="9">
        <f t="shared" si="0"/>
        <v>11.78492928</v>
      </c>
      <c r="AB14" s="4">
        <f t="shared" si="0"/>
        <v>2.8935886848000001</v>
      </c>
      <c r="AC14" s="4">
        <f t="shared" si="0"/>
        <v>2.9286844415999997</v>
      </c>
      <c r="AD14" s="4">
        <f t="shared" si="0"/>
        <v>2.9520816127999998</v>
      </c>
      <c r="AE14" s="4">
        <f t="shared" si="0"/>
        <v>3.0105745408</v>
      </c>
      <c r="AF14" s="3"/>
      <c r="AG14" s="3"/>
    </row>
    <row r="15" spans="1:33" ht="82.8">
      <c r="A15" s="12" t="s">
        <v>3</v>
      </c>
      <c r="B15" s="13" t="s">
        <v>53</v>
      </c>
      <c r="C15" s="14" t="s">
        <v>60</v>
      </c>
      <c r="D15" s="14" t="s">
        <v>90</v>
      </c>
      <c r="E15" s="14" t="s">
        <v>59</v>
      </c>
      <c r="F15" s="14" t="s">
        <v>61</v>
      </c>
      <c r="G15" s="10" t="s">
        <v>52</v>
      </c>
      <c r="H15" s="6" t="s">
        <v>52</v>
      </c>
      <c r="I15" s="6" t="s">
        <v>52</v>
      </c>
      <c r="J15" s="6" t="s">
        <v>52</v>
      </c>
      <c r="K15" s="6" t="s">
        <v>52</v>
      </c>
      <c r="L15" s="10" t="s">
        <v>52</v>
      </c>
      <c r="M15" s="6" t="s">
        <v>52</v>
      </c>
      <c r="N15" s="6" t="s">
        <v>52</v>
      </c>
      <c r="O15" s="6" t="s">
        <v>52</v>
      </c>
      <c r="P15" s="6" t="s">
        <v>52</v>
      </c>
      <c r="Q15" s="10" t="s">
        <v>52</v>
      </c>
      <c r="R15" s="6" t="s">
        <v>52</v>
      </c>
      <c r="S15" s="6" t="s">
        <v>52</v>
      </c>
      <c r="T15" s="6" t="s">
        <v>52</v>
      </c>
      <c r="U15" s="6" t="s">
        <v>52</v>
      </c>
      <c r="V15" s="10" t="s">
        <v>52</v>
      </c>
      <c r="W15" s="6" t="s">
        <v>52</v>
      </c>
      <c r="X15" s="6" t="s">
        <v>52</v>
      </c>
      <c r="Y15" s="6" t="s">
        <v>52</v>
      </c>
      <c r="Z15" s="6" t="s">
        <v>52</v>
      </c>
      <c r="AA15" s="10" t="s">
        <v>52</v>
      </c>
      <c r="AB15" s="6" t="s">
        <v>52</v>
      </c>
      <c r="AC15" s="6" t="s">
        <v>52</v>
      </c>
      <c r="AD15" s="6" t="s">
        <v>52</v>
      </c>
      <c r="AE15" s="6" t="s">
        <v>52</v>
      </c>
    </row>
    <row r="16" spans="1:33" ht="114.75" customHeight="1">
      <c r="A16" s="16" t="s">
        <v>4</v>
      </c>
      <c r="B16" s="13" t="s">
        <v>54</v>
      </c>
      <c r="C16" s="14" t="s">
        <v>62</v>
      </c>
      <c r="D16" s="14" t="s">
        <v>91</v>
      </c>
      <c r="E16" s="14" t="s">
        <v>59</v>
      </c>
      <c r="F16" s="14" t="s">
        <v>63</v>
      </c>
      <c r="G16" s="10">
        <v>0.5</v>
      </c>
      <c r="H16" s="6">
        <f>G16*0.16</f>
        <v>0.08</v>
      </c>
      <c r="I16" s="6">
        <f>G16*0.22</f>
        <v>0.11</v>
      </c>
      <c r="J16" s="6">
        <f>G16*0.26</f>
        <v>0.13</v>
      </c>
      <c r="K16" s="6">
        <f>G16*0.36</f>
        <v>0.18</v>
      </c>
      <c r="L16" s="10">
        <f>G16*1.04</f>
        <v>0.52</v>
      </c>
      <c r="M16" s="6">
        <f>L16*0.16</f>
        <v>8.320000000000001E-2</v>
      </c>
      <c r="N16" s="6">
        <f>L16*0.22</f>
        <v>0.1144</v>
      </c>
      <c r="O16" s="6">
        <f>L16*0.26</f>
        <v>0.13520000000000001</v>
      </c>
      <c r="P16" s="6">
        <f>L16*0.36</f>
        <v>0.18720000000000001</v>
      </c>
      <c r="Q16" s="10">
        <f>L16*1.04</f>
        <v>0.54080000000000006</v>
      </c>
      <c r="R16" s="6">
        <f>Q16*0.16</f>
        <v>8.6528000000000008E-2</v>
      </c>
      <c r="S16" s="6">
        <f>Q16*0.22</f>
        <v>0.11897600000000001</v>
      </c>
      <c r="T16" s="6">
        <f>Q16*0.26</f>
        <v>0.14060800000000001</v>
      </c>
      <c r="U16" s="6">
        <f>Q16*0.36</f>
        <v>0.19468800000000003</v>
      </c>
      <c r="V16" s="10">
        <f>Q16*1.04</f>
        <v>0.56243200000000004</v>
      </c>
      <c r="W16" s="6">
        <f>V16*0.16</f>
        <v>8.9989120000000006E-2</v>
      </c>
      <c r="X16" s="6">
        <f>V16*0.22</f>
        <v>0.12373504</v>
      </c>
      <c r="Y16" s="6">
        <f>V16*0.26</f>
        <v>0.14623232000000003</v>
      </c>
      <c r="Z16" s="6">
        <f>V16*0.36</f>
        <v>0.20247552000000002</v>
      </c>
      <c r="AA16" s="10">
        <f>V16*1.04</f>
        <v>0.58492928000000011</v>
      </c>
      <c r="AB16" s="6">
        <f>AA16*0.16</f>
        <v>9.3588684800000016E-2</v>
      </c>
      <c r="AC16" s="6">
        <f>AA16*0.22</f>
        <v>0.12868444160000003</v>
      </c>
      <c r="AD16" s="6">
        <f>AA16*0.26</f>
        <v>0.15208161280000004</v>
      </c>
      <c r="AE16" s="6">
        <f>AA16*0.36</f>
        <v>0.21057454080000004</v>
      </c>
    </row>
    <row r="17" spans="1:32" ht="138">
      <c r="A17" s="12" t="s">
        <v>5</v>
      </c>
      <c r="B17" s="13" t="s">
        <v>36</v>
      </c>
      <c r="C17" s="14" t="s">
        <v>64</v>
      </c>
      <c r="D17" s="14" t="s">
        <v>91</v>
      </c>
      <c r="E17" s="14" t="s">
        <v>59</v>
      </c>
      <c r="F17" s="14" t="s">
        <v>92</v>
      </c>
      <c r="G17" s="10" t="s">
        <v>35</v>
      </c>
      <c r="H17" s="6" t="str">
        <f>G17</f>
        <v>да/нет</v>
      </c>
      <c r="I17" s="6" t="str">
        <f>G17</f>
        <v>да/нет</v>
      </c>
      <c r="J17" s="6" t="str">
        <f>G17</f>
        <v>да/нет</v>
      </c>
      <c r="K17" s="6" t="str">
        <f>G17</f>
        <v>да/нет</v>
      </c>
      <c r="L17" s="10" t="str">
        <f>G17</f>
        <v>да/нет</v>
      </c>
      <c r="M17" s="6" t="str">
        <f>L17</f>
        <v>да/нет</v>
      </c>
      <c r="N17" s="6" t="str">
        <f>L17</f>
        <v>да/нет</v>
      </c>
      <c r="O17" s="6" t="str">
        <f>L17</f>
        <v>да/нет</v>
      </c>
      <c r="P17" s="6" t="str">
        <f>L17</f>
        <v>да/нет</v>
      </c>
      <c r="Q17" s="10" t="str">
        <f>L17</f>
        <v>да/нет</v>
      </c>
      <c r="R17" s="6" t="str">
        <f>Q17</f>
        <v>да/нет</v>
      </c>
      <c r="S17" s="6" t="str">
        <f>Q17</f>
        <v>да/нет</v>
      </c>
      <c r="T17" s="6" t="str">
        <f>Q17</f>
        <v>да/нет</v>
      </c>
      <c r="U17" s="6" t="str">
        <f>Q17</f>
        <v>да/нет</v>
      </c>
      <c r="V17" s="10" t="str">
        <f>Q17</f>
        <v>да/нет</v>
      </c>
      <c r="W17" s="6" t="str">
        <f>V17</f>
        <v>да/нет</v>
      </c>
      <c r="X17" s="6" t="str">
        <f>V17</f>
        <v>да/нет</v>
      </c>
      <c r="Y17" s="6" t="str">
        <f>W17</f>
        <v>да/нет</v>
      </c>
      <c r="Z17" s="6" t="str">
        <f>V17</f>
        <v>да/нет</v>
      </c>
      <c r="AA17" s="10" t="str">
        <f>V17</f>
        <v>да/нет</v>
      </c>
      <c r="AB17" s="6" t="str">
        <f>AA17</f>
        <v>да/нет</v>
      </c>
      <c r="AC17" s="6" t="str">
        <f>AA17</f>
        <v>да/нет</v>
      </c>
      <c r="AD17" s="6" t="str">
        <f>AA17</f>
        <v>да/нет</v>
      </c>
      <c r="AE17" s="6" t="str">
        <f>AA17</f>
        <v>да/нет</v>
      </c>
    </row>
    <row r="18" spans="1:32" ht="138">
      <c r="A18" s="12" t="s">
        <v>32</v>
      </c>
      <c r="B18" s="13" t="s">
        <v>55</v>
      </c>
      <c r="C18" s="14" t="s">
        <v>65</v>
      </c>
      <c r="D18" s="14" t="s">
        <v>93</v>
      </c>
      <c r="E18" s="14" t="s">
        <v>59</v>
      </c>
      <c r="F18" s="14" t="s">
        <v>66</v>
      </c>
      <c r="G18" s="10" t="s">
        <v>52</v>
      </c>
      <c r="H18" s="6" t="s">
        <v>52</v>
      </c>
      <c r="I18" s="6" t="s">
        <v>52</v>
      </c>
      <c r="J18" s="6" t="s">
        <v>52</v>
      </c>
      <c r="K18" s="6" t="s">
        <v>52</v>
      </c>
      <c r="L18" s="10" t="s">
        <v>52</v>
      </c>
      <c r="M18" s="6" t="s">
        <v>52</v>
      </c>
      <c r="N18" s="6" t="s">
        <v>52</v>
      </c>
      <c r="O18" s="6" t="s">
        <v>52</v>
      </c>
      <c r="P18" s="6" t="s">
        <v>52</v>
      </c>
      <c r="Q18" s="10" t="s">
        <v>52</v>
      </c>
      <c r="R18" s="6" t="s">
        <v>52</v>
      </c>
      <c r="S18" s="6" t="s">
        <v>52</v>
      </c>
      <c r="T18" s="6" t="s">
        <v>52</v>
      </c>
      <c r="U18" s="6" t="s">
        <v>52</v>
      </c>
      <c r="V18" s="10" t="s">
        <v>52</v>
      </c>
      <c r="W18" s="6" t="s">
        <v>52</v>
      </c>
      <c r="X18" s="6" t="s">
        <v>52</v>
      </c>
      <c r="Y18" s="6" t="s">
        <v>52</v>
      </c>
      <c r="Z18" s="6" t="s">
        <v>52</v>
      </c>
      <c r="AA18" s="10" t="s">
        <v>52</v>
      </c>
      <c r="AB18" s="6" t="s">
        <v>52</v>
      </c>
      <c r="AC18" s="6" t="s">
        <v>52</v>
      </c>
      <c r="AD18" s="6" t="s">
        <v>52</v>
      </c>
      <c r="AE18" s="6" t="s">
        <v>52</v>
      </c>
    </row>
    <row r="19" spans="1:32" ht="149.25" customHeight="1">
      <c r="A19" s="12" t="s">
        <v>33</v>
      </c>
      <c r="B19" s="13" t="s">
        <v>31</v>
      </c>
      <c r="C19" s="14" t="s">
        <v>94</v>
      </c>
      <c r="D19" s="14" t="s">
        <v>103</v>
      </c>
      <c r="E19" s="14" t="s">
        <v>59</v>
      </c>
      <c r="F19" s="14" t="s">
        <v>67</v>
      </c>
      <c r="G19" s="10">
        <v>0</v>
      </c>
      <c r="H19" s="6">
        <f>G19/4</f>
        <v>0</v>
      </c>
      <c r="I19" s="6">
        <f>G19/4</f>
        <v>0</v>
      </c>
      <c r="J19" s="6">
        <f>G19/4</f>
        <v>0</v>
      </c>
      <c r="K19" s="6">
        <f>G19/4</f>
        <v>0</v>
      </c>
      <c r="L19" s="10">
        <f>G19*1.04</f>
        <v>0</v>
      </c>
      <c r="M19" s="6">
        <f>L19/4</f>
        <v>0</v>
      </c>
      <c r="N19" s="6">
        <f>L19/4</f>
        <v>0</v>
      </c>
      <c r="O19" s="6">
        <f>L19/4</f>
        <v>0</v>
      </c>
      <c r="P19" s="6">
        <f>L19/4</f>
        <v>0</v>
      </c>
      <c r="Q19" s="10">
        <f>L19*1.04</f>
        <v>0</v>
      </c>
      <c r="R19" s="6">
        <f>Q19/4</f>
        <v>0</v>
      </c>
      <c r="S19" s="6">
        <f>Q19/4</f>
        <v>0</v>
      </c>
      <c r="T19" s="6">
        <f>Q19/4</f>
        <v>0</v>
      </c>
      <c r="U19" s="6">
        <f>Q19/4</f>
        <v>0</v>
      </c>
      <c r="V19" s="10">
        <f>Q19*1.04</f>
        <v>0</v>
      </c>
      <c r="W19" s="6">
        <f>V19/4</f>
        <v>0</v>
      </c>
      <c r="X19" s="6">
        <f>V19/4</f>
        <v>0</v>
      </c>
      <c r="Y19" s="6">
        <f>V19/4</f>
        <v>0</v>
      </c>
      <c r="Z19" s="6">
        <f>V19/4</f>
        <v>0</v>
      </c>
      <c r="AA19" s="10">
        <f>V19*1.04</f>
        <v>0</v>
      </c>
      <c r="AB19" s="6">
        <f>AA19/4</f>
        <v>0</v>
      </c>
      <c r="AC19" s="6">
        <f>AA19/4</f>
        <v>0</v>
      </c>
      <c r="AD19" s="6">
        <f>AA19/4</f>
        <v>0</v>
      </c>
      <c r="AE19" s="6">
        <f>AA19/4</f>
        <v>0</v>
      </c>
    </row>
    <row r="20" spans="1:32" ht="124.2">
      <c r="A20" s="12" t="s">
        <v>6</v>
      </c>
      <c r="B20" s="13" t="s">
        <v>56</v>
      </c>
      <c r="C20" s="14" t="s">
        <v>68</v>
      </c>
      <c r="D20" s="14" t="s">
        <v>93</v>
      </c>
      <c r="E20" s="14" t="s">
        <v>39</v>
      </c>
      <c r="F20" s="14" t="s">
        <v>69</v>
      </c>
      <c r="G20" s="10" t="s">
        <v>35</v>
      </c>
      <c r="H20" s="6" t="s">
        <v>34</v>
      </c>
      <c r="I20" s="6" t="s">
        <v>34</v>
      </c>
      <c r="J20" s="6" t="s">
        <v>34</v>
      </c>
      <c r="K20" s="6" t="s">
        <v>34</v>
      </c>
      <c r="L20" s="10" t="s">
        <v>35</v>
      </c>
      <c r="M20" s="6" t="s">
        <v>34</v>
      </c>
      <c r="N20" s="6" t="s">
        <v>34</v>
      </c>
      <c r="O20" s="6" t="s">
        <v>34</v>
      </c>
      <c r="P20" s="6" t="s">
        <v>34</v>
      </c>
      <c r="Q20" s="10" t="s">
        <v>35</v>
      </c>
      <c r="R20" s="6" t="s">
        <v>34</v>
      </c>
      <c r="S20" s="6" t="s">
        <v>34</v>
      </c>
      <c r="T20" s="6" t="s">
        <v>34</v>
      </c>
      <c r="U20" s="6" t="s">
        <v>34</v>
      </c>
      <c r="V20" s="10" t="s">
        <v>35</v>
      </c>
      <c r="W20" s="6" t="s">
        <v>34</v>
      </c>
      <c r="X20" s="6" t="s">
        <v>34</v>
      </c>
      <c r="Y20" s="6" t="s">
        <v>34</v>
      </c>
      <c r="Z20" s="6" t="s">
        <v>34</v>
      </c>
      <c r="AA20" s="10" t="s">
        <v>35</v>
      </c>
      <c r="AB20" s="6" t="s">
        <v>34</v>
      </c>
      <c r="AC20" s="6" t="s">
        <v>34</v>
      </c>
      <c r="AD20" s="6" t="s">
        <v>34</v>
      </c>
      <c r="AE20" s="6" t="s">
        <v>34</v>
      </c>
    </row>
    <row r="21" spans="1:32" ht="110.4">
      <c r="A21" s="12" t="s">
        <v>7</v>
      </c>
      <c r="B21" s="13" t="s">
        <v>40</v>
      </c>
      <c r="C21" s="14" t="s">
        <v>70</v>
      </c>
      <c r="D21" s="14" t="s">
        <v>91</v>
      </c>
      <c r="E21" s="14" t="s">
        <v>59</v>
      </c>
      <c r="F21" s="14" t="s">
        <v>71</v>
      </c>
      <c r="G21" s="10">
        <v>0</v>
      </c>
      <c r="H21" s="6">
        <f t="shared" ref="H21" si="1">G21/4</f>
        <v>0</v>
      </c>
      <c r="I21" s="6">
        <f t="shared" ref="I21" si="2">G21/4</f>
        <v>0</v>
      </c>
      <c r="J21" s="6">
        <f t="shared" ref="J21" si="3">G21/4</f>
        <v>0</v>
      </c>
      <c r="K21" s="6">
        <f t="shared" ref="K21" si="4">G21/4</f>
        <v>0</v>
      </c>
      <c r="L21" s="10">
        <v>0</v>
      </c>
      <c r="M21" s="6">
        <f t="shared" ref="M21:M22" si="5">L21/4</f>
        <v>0</v>
      </c>
      <c r="N21" s="6">
        <f t="shared" ref="N21" si="6">L21/4</f>
        <v>0</v>
      </c>
      <c r="O21" s="6">
        <f t="shared" ref="O21" si="7">L21/4</f>
        <v>0</v>
      </c>
      <c r="P21" s="6">
        <f t="shared" ref="P21" si="8">L21/4</f>
        <v>0</v>
      </c>
      <c r="Q21" s="10">
        <v>0</v>
      </c>
      <c r="R21" s="6">
        <f t="shared" ref="R21" si="9">Q21/4</f>
        <v>0</v>
      </c>
      <c r="S21" s="6">
        <f t="shared" ref="S21" si="10">Q21/4</f>
        <v>0</v>
      </c>
      <c r="T21" s="6">
        <f t="shared" ref="T21" si="11">Q21/4</f>
        <v>0</v>
      </c>
      <c r="U21" s="6">
        <f t="shared" ref="U21" si="12">Q21/4</f>
        <v>0</v>
      </c>
      <c r="V21" s="10">
        <v>0</v>
      </c>
      <c r="W21" s="6">
        <f t="shared" ref="W21" si="13">V21/4</f>
        <v>0</v>
      </c>
      <c r="X21" s="6">
        <f t="shared" ref="X21" si="14">V21/4</f>
        <v>0</v>
      </c>
      <c r="Y21" s="6">
        <f t="shared" ref="Y21" si="15">V21/4</f>
        <v>0</v>
      </c>
      <c r="Z21" s="6">
        <f t="shared" ref="Z21" si="16">V21/4</f>
        <v>0</v>
      </c>
      <c r="AA21" s="10">
        <v>0</v>
      </c>
      <c r="AB21" s="6">
        <f t="shared" ref="AB21" si="17">AA21/4</f>
        <v>0</v>
      </c>
      <c r="AC21" s="6">
        <f t="shared" ref="AC21" si="18">AA21/4</f>
        <v>0</v>
      </c>
      <c r="AD21" s="6">
        <f t="shared" ref="AD21" si="19">AA21/4</f>
        <v>0</v>
      </c>
      <c r="AE21" s="6">
        <f t="shared" ref="AE21" si="20">AA21/4</f>
        <v>0</v>
      </c>
    </row>
    <row r="22" spans="1:32" ht="138">
      <c r="A22" s="12" t="s">
        <v>8</v>
      </c>
      <c r="B22" s="13" t="s">
        <v>95</v>
      </c>
      <c r="C22" s="14" t="s">
        <v>72</v>
      </c>
      <c r="D22" s="14" t="s">
        <v>103</v>
      </c>
      <c r="E22" s="14" t="s">
        <v>59</v>
      </c>
      <c r="F22" s="14" t="s">
        <v>74</v>
      </c>
      <c r="G22" s="10">
        <v>3.3</v>
      </c>
      <c r="H22" s="6">
        <v>0.7</v>
      </c>
      <c r="I22" s="6">
        <f t="shared" ref="I22" si="21">G22/4</f>
        <v>0.82499999999999996</v>
      </c>
      <c r="J22" s="6">
        <v>0.7</v>
      </c>
      <c r="K22" s="6">
        <f t="shared" ref="K22" si="22">G22/4</f>
        <v>0.82499999999999996</v>
      </c>
      <c r="L22" s="10">
        <v>4.4000000000000004</v>
      </c>
      <c r="M22" s="6">
        <f t="shared" si="5"/>
        <v>1.1000000000000001</v>
      </c>
      <c r="N22" s="6">
        <f t="shared" ref="N22" si="23">L22/4</f>
        <v>1.1000000000000001</v>
      </c>
      <c r="O22" s="6">
        <f t="shared" ref="O22" si="24">L22/4</f>
        <v>1.1000000000000001</v>
      </c>
      <c r="P22" s="6">
        <f t="shared" ref="P22" si="25">L22/4</f>
        <v>1.1000000000000001</v>
      </c>
      <c r="Q22" s="10">
        <v>4.8</v>
      </c>
      <c r="R22" s="6">
        <f t="shared" ref="R22" si="26">Q22/4</f>
        <v>1.2</v>
      </c>
      <c r="S22" s="6">
        <f t="shared" ref="S22" si="27">Q22/4</f>
        <v>1.2</v>
      </c>
      <c r="T22" s="6">
        <f t="shared" ref="T22" si="28">Q22/4</f>
        <v>1.2</v>
      </c>
      <c r="U22" s="6">
        <f t="shared" ref="U22" si="29">Q22/4</f>
        <v>1.2</v>
      </c>
      <c r="V22" s="10">
        <v>5.2</v>
      </c>
      <c r="W22" s="6">
        <f t="shared" ref="W22" si="30">V22/4</f>
        <v>1.3</v>
      </c>
      <c r="X22" s="6">
        <f t="shared" ref="X22" si="31">V22/4</f>
        <v>1.3</v>
      </c>
      <c r="Y22" s="6">
        <f t="shared" ref="Y22" si="32">V22/4</f>
        <v>1.3</v>
      </c>
      <c r="Z22" s="6">
        <f t="shared" ref="Z22" si="33">V22/4</f>
        <v>1.3</v>
      </c>
      <c r="AA22" s="10">
        <v>6</v>
      </c>
      <c r="AB22" s="6">
        <f t="shared" ref="AB22" si="34">AA22/4</f>
        <v>1.5</v>
      </c>
      <c r="AC22" s="6">
        <f t="shared" ref="AC22" si="35">AA22/4</f>
        <v>1.5</v>
      </c>
      <c r="AD22" s="6">
        <f t="shared" ref="AD22" si="36">AA22/4</f>
        <v>1.5</v>
      </c>
      <c r="AE22" s="6">
        <f t="shared" ref="AE22" si="37">AA22/4</f>
        <v>1.5</v>
      </c>
    </row>
    <row r="23" spans="1:32" ht="179.4">
      <c r="A23" s="12" t="s">
        <v>9</v>
      </c>
      <c r="B23" s="13" t="s">
        <v>96</v>
      </c>
      <c r="C23" s="14" t="s">
        <v>97</v>
      </c>
      <c r="D23" s="14" t="s">
        <v>98</v>
      </c>
      <c r="E23" s="14" t="s">
        <v>73</v>
      </c>
      <c r="F23" s="14" t="s">
        <v>75</v>
      </c>
      <c r="G23" s="10">
        <v>0</v>
      </c>
      <c r="H23" s="6">
        <v>0</v>
      </c>
      <c r="I23" s="6" t="s">
        <v>34</v>
      </c>
      <c r="J23" s="6" t="s">
        <v>34</v>
      </c>
      <c r="K23" s="6" t="s">
        <v>34</v>
      </c>
      <c r="L23" s="10" t="s">
        <v>34</v>
      </c>
      <c r="M23" s="6" t="s">
        <v>34</v>
      </c>
      <c r="N23" s="6" t="s">
        <v>34</v>
      </c>
      <c r="O23" s="6" t="s">
        <v>34</v>
      </c>
      <c r="P23" s="6" t="str">
        <f>L23</f>
        <v>-</v>
      </c>
      <c r="Q23" s="10" t="s">
        <v>34</v>
      </c>
      <c r="R23" s="6" t="s">
        <v>34</v>
      </c>
      <c r="S23" s="6" t="s">
        <v>34</v>
      </c>
      <c r="T23" s="6" t="s">
        <v>34</v>
      </c>
      <c r="U23" s="6" t="str">
        <f>Q23</f>
        <v>-</v>
      </c>
      <c r="V23" s="10" t="s">
        <v>34</v>
      </c>
      <c r="W23" s="6" t="s">
        <v>34</v>
      </c>
      <c r="X23" s="6" t="s">
        <v>34</v>
      </c>
      <c r="Y23" s="6" t="s">
        <v>34</v>
      </c>
      <c r="Z23" s="6" t="str">
        <f>V23</f>
        <v>-</v>
      </c>
      <c r="AA23" s="10" t="s">
        <v>34</v>
      </c>
      <c r="AB23" s="6" t="s">
        <v>34</v>
      </c>
      <c r="AC23" s="6" t="s">
        <v>34</v>
      </c>
      <c r="AD23" s="6" t="s">
        <v>34</v>
      </c>
      <c r="AE23" s="6" t="str">
        <f>AA23</f>
        <v>-</v>
      </c>
    </row>
    <row r="24" spans="1:32" ht="41.4">
      <c r="A24" s="12" t="s">
        <v>10</v>
      </c>
      <c r="B24" s="13" t="s">
        <v>29</v>
      </c>
      <c r="C24" s="14" t="s">
        <v>76</v>
      </c>
      <c r="D24" s="14" t="s">
        <v>91</v>
      </c>
      <c r="E24" s="14" t="s">
        <v>59</v>
      </c>
      <c r="F24" s="14" t="s">
        <v>77</v>
      </c>
      <c r="G24" s="20">
        <v>0.32</v>
      </c>
      <c r="H24" s="21">
        <f>G24/4</f>
        <v>0.08</v>
      </c>
      <c r="I24" s="21">
        <f>G24/4</f>
        <v>0.08</v>
      </c>
      <c r="J24" s="21">
        <f t="shared" ref="J24:J25" si="38">G24/4</f>
        <v>0.08</v>
      </c>
      <c r="K24" s="21">
        <f t="shared" ref="K24:K25" si="39">G24/4</f>
        <v>0.08</v>
      </c>
      <c r="L24" s="10">
        <v>0.4</v>
      </c>
      <c r="M24" s="6">
        <f t="shared" ref="M24:M25" si="40">L24/4</f>
        <v>0.1</v>
      </c>
      <c r="N24" s="6">
        <f t="shared" ref="N24:N25" si="41">L24/4</f>
        <v>0.1</v>
      </c>
      <c r="O24" s="6">
        <f t="shared" ref="O24:O25" si="42">L24/4</f>
        <v>0.1</v>
      </c>
      <c r="P24" s="6">
        <f t="shared" ref="P24:P25" si="43">L24/4</f>
        <v>0.1</v>
      </c>
      <c r="Q24" s="10">
        <v>0.6</v>
      </c>
      <c r="R24" s="21">
        <f t="shared" ref="R24:R25" si="44">Q24/4</f>
        <v>0.15</v>
      </c>
      <c r="S24" s="21">
        <f t="shared" ref="S24:S25" si="45">Q24/4</f>
        <v>0.15</v>
      </c>
      <c r="T24" s="21">
        <f t="shared" ref="T24:T25" si="46">Q24/4</f>
        <v>0.15</v>
      </c>
      <c r="U24" s="21">
        <f t="shared" ref="U24:U25" si="47">Q24/4</f>
        <v>0.15</v>
      </c>
      <c r="V24" s="10">
        <v>0.8</v>
      </c>
      <c r="W24" s="6">
        <f t="shared" ref="W24" si="48">V24/4</f>
        <v>0.2</v>
      </c>
      <c r="X24" s="6">
        <f t="shared" ref="X24:X25" si="49">V24/4</f>
        <v>0.2</v>
      </c>
      <c r="Y24" s="6">
        <f t="shared" ref="Y24:Y25" si="50">V24/4</f>
        <v>0.2</v>
      </c>
      <c r="Z24" s="6">
        <f t="shared" ref="Z24:Z25" si="51">V24/4</f>
        <v>0.2</v>
      </c>
      <c r="AA24" s="10">
        <v>1.2</v>
      </c>
      <c r="AB24" s="6">
        <f t="shared" ref="AB24:AB25" si="52">AA24/4</f>
        <v>0.3</v>
      </c>
      <c r="AC24" s="6">
        <f t="shared" ref="AC24:AC25" si="53">AA24/4</f>
        <v>0.3</v>
      </c>
      <c r="AD24" s="6">
        <f t="shared" ref="AD24:AD25" si="54">AA24/4</f>
        <v>0.3</v>
      </c>
      <c r="AE24" s="6">
        <f t="shared" ref="AE24:AE25" si="55">AA24/4</f>
        <v>0.3</v>
      </c>
      <c r="AF24" s="11"/>
    </row>
    <row r="25" spans="1:32" ht="82.8">
      <c r="A25" s="12" t="s">
        <v>11</v>
      </c>
      <c r="B25" s="13" t="s">
        <v>30</v>
      </c>
      <c r="C25" s="14" t="s">
        <v>78</v>
      </c>
      <c r="D25" s="14" t="s">
        <v>93</v>
      </c>
      <c r="E25" s="14" t="s">
        <v>59</v>
      </c>
      <c r="F25" s="14" t="s">
        <v>79</v>
      </c>
      <c r="G25" s="10">
        <v>1.5</v>
      </c>
      <c r="H25" s="21">
        <f t="shared" ref="H25" si="56">G25/4</f>
        <v>0.375</v>
      </c>
      <c r="I25" s="21">
        <f t="shared" ref="I25" si="57">G25/4</f>
        <v>0.375</v>
      </c>
      <c r="J25" s="21">
        <f t="shared" si="38"/>
        <v>0.375</v>
      </c>
      <c r="K25" s="21">
        <f t="shared" si="39"/>
        <v>0.375</v>
      </c>
      <c r="L25" s="10">
        <v>2</v>
      </c>
      <c r="M25" s="6">
        <f t="shared" si="40"/>
        <v>0.5</v>
      </c>
      <c r="N25" s="6">
        <f t="shared" si="41"/>
        <v>0.5</v>
      </c>
      <c r="O25" s="6">
        <f t="shared" si="42"/>
        <v>0.5</v>
      </c>
      <c r="P25" s="6">
        <f t="shared" si="43"/>
        <v>0.5</v>
      </c>
      <c r="Q25" s="10">
        <v>2.8</v>
      </c>
      <c r="R25" s="6">
        <f t="shared" si="44"/>
        <v>0.7</v>
      </c>
      <c r="S25" s="6">
        <f t="shared" si="45"/>
        <v>0.7</v>
      </c>
      <c r="T25" s="6">
        <f t="shared" si="46"/>
        <v>0.7</v>
      </c>
      <c r="U25" s="6">
        <f t="shared" si="47"/>
        <v>0.7</v>
      </c>
      <c r="V25" s="10">
        <v>3.5</v>
      </c>
      <c r="W25" s="6">
        <f>V25/4</f>
        <v>0.875</v>
      </c>
      <c r="X25" s="6">
        <f t="shared" si="49"/>
        <v>0.875</v>
      </c>
      <c r="Y25" s="6">
        <f t="shared" si="50"/>
        <v>0.875</v>
      </c>
      <c r="Z25" s="6">
        <f t="shared" si="51"/>
        <v>0.875</v>
      </c>
      <c r="AA25" s="10">
        <v>4</v>
      </c>
      <c r="AB25" s="6">
        <f t="shared" si="52"/>
        <v>1</v>
      </c>
      <c r="AC25" s="6">
        <f t="shared" si="53"/>
        <v>1</v>
      </c>
      <c r="AD25" s="6">
        <f t="shared" si="54"/>
        <v>1</v>
      </c>
      <c r="AE25" s="6">
        <f t="shared" si="55"/>
        <v>1</v>
      </c>
    </row>
    <row r="26" spans="1:32">
      <c r="A26" s="17" t="s">
        <v>12</v>
      </c>
      <c r="B26" s="28" t="s">
        <v>28</v>
      </c>
      <c r="C26" s="29"/>
      <c r="D26" s="29"/>
      <c r="E26" s="29"/>
      <c r="F26" s="30"/>
      <c r="G26" s="9"/>
      <c r="H26" s="4"/>
      <c r="I26" s="4"/>
      <c r="J26" s="4"/>
      <c r="K26" s="4"/>
      <c r="L26" s="9"/>
      <c r="M26" s="4"/>
      <c r="N26" s="4"/>
      <c r="O26" s="4"/>
      <c r="P26" s="4"/>
      <c r="Q26" s="9"/>
      <c r="R26" s="4"/>
      <c r="S26" s="4"/>
      <c r="T26" s="4"/>
      <c r="U26" s="4"/>
      <c r="V26" s="9"/>
      <c r="W26" s="4"/>
      <c r="X26" s="4"/>
      <c r="Y26" s="4"/>
      <c r="Z26" s="4"/>
      <c r="AA26" s="9"/>
      <c r="AB26" s="4"/>
      <c r="AC26" s="4"/>
      <c r="AD26" s="4"/>
      <c r="AE26" s="4"/>
    </row>
    <row r="27" spans="1:32" ht="27.6">
      <c r="A27" s="12" t="s">
        <v>41</v>
      </c>
      <c r="B27" s="13" t="s">
        <v>99</v>
      </c>
      <c r="C27" s="14"/>
      <c r="D27" s="14"/>
      <c r="E27" s="14"/>
      <c r="F27" s="14"/>
      <c r="G27" s="10"/>
      <c r="H27" s="6"/>
      <c r="I27" s="6"/>
      <c r="J27" s="6"/>
      <c r="K27" s="6"/>
      <c r="L27" s="10"/>
      <c r="M27" s="6"/>
      <c r="N27" s="6"/>
      <c r="O27" s="6"/>
      <c r="P27" s="6"/>
      <c r="Q27" s="10"/>
      <c r="R27" s="6"/>
      <c r="S27" s="6"/>
      <c r="T27" s="6"/>
      <c r="U27" s="6"/>
      <c r="V27" s="10"/>
      <c r="W27" s="6"/>
      <c r="X27" s="6"/>
      <c r="Y27" s="6"/>
      <c r="Z27" s="6"/>
      <c r="AA27" s="10"/>
      <c r="AB27" s="6"/>
      <c r="AC27" s="6"/>
      <c r="AD27" s="6"/>
      <c r="AE27" s="6"/>
    </row>
    <row r="28" spans="1:32" ht="165.6">
      <c r="A28" s="12" t="s">
        <v>42</v>
      </c>
      <c r="B28" s="13" t="s">
        <v>57</v>
      </c>
      <c r="C28" s="14" t="s">
        <v>80</v>
      </c>
      <c r="D28" s="14" t="s">
        <v>100</v>
      </c>
      <c r="E28" s="14" t="s">
        <v>73</v>
      </c>
      <c r="F28" s="14" t="s">
        <v>82</v>
      </c>
      <c r="G28" s="10" t="s">
        <v>51</v>
      </c>
      <c r="H28" s="6" t="s">
        <v>34</v>
      </c>
      <c r="I28" s="6" t="s">
        <v>34</v>
      </c>
      <c r="J28" s="6" t="s">
        <v>34</v>
      </c>
      <c r="K28" s="6" t="s">
        <v>34</v>
      </c>
      <c r="L28" s="10" t="s">
        <v>51</v>
      </c>
      <c r="M28" s="6" t="s">
        <v>34</v>
      </c>
      <c r="N28" s="6" t="s">
        <v>34</v>
      </c>
      <c r="O28" s="6" t="s">
        <v>34</v>
      </c>
      <c r="P28" s="6" t="s">
        <v>34</v>
      </c>
      <c r="Q28" s="10" t="s">
        <v>51</v>
      </c>
      <c r="R28" s="6" t="s">
        <v>34</v>
      </c>
      <c r="S28" s="6" t="s">
        <v>34</v>
      </c>
      <c r="T28" s="6" t="s">
        <v>34</v>
      </c>
      <c r="U28" s="6" t="s">
        <v>34</v>
      </c>
      <c r="V28" s="10" t="s">
        <v>51</v>
      </c>
      <c r="W28" s="6" t="s">
        <v>34</v>
      </c>
      <c r="X28" s="6" t="s">
        <v>34</v>
      </c>
      <c r="Y28" s="6" t="s">
        <v>34</v>
      </c>
      <c r="Z28" s="6" t="s">
        <v>34</v>
      </c>
      <c r="AA28" s="10" t="s">
        <v>51</v>
      </c>
      <c r="AB28" s="6" t="s">
        <v>34</v>
      </c>
      <c r="AC28" s="6" t="s">
        <v>34</v>
      </c>
      <c r="AD28" s="6" t="s">
        <v>34</v>
      </c>
      <c r="AE28" s="6" t="s">
        <v>34</v>
      </c>
    </row>
    <row r="29" spans="1:32" ht="165.6">
      <c r="A29" s="12" t="s">
        <v>43</v>
      </c>
      <c r="B29" s="13" t="s">
        <v>47</v>
      </c>
      <c r="C29" s="14" t="s">
        <v>83</v>
      </c>
      <c r="D29" s="14" t="s">
        <v>101</v>
      </c>
      <c r="E29" s="14" t="s">
        <v>73</v>
      </c>
      <c r="F29" s="14" t="s">
        <v>102</v>
      </c>
      <c r="G29" s="10" t="s">
        <v>51</v>
      </c>
      <c r="H29" s="6" t="s">
        <v>34</v>
      </c>
      <c r="I29" s="6" t="s">
        <v>34</v>
      </c>
      <c r="J29" s="6" t="s">
        <v>34</v>
      </c>
      <c r="K29" s="6" t="s">
        <v>34</v>
      </c>
      <c r="L29" s="10" t="s">
        <v>51</v>
      </c>
      <c r="M29" s="6" t="s">
        <v>34</v>
      </c>
      <c r="N29" s="6" t="s">
        <v>34</v>
      </c>
      <c r="O29" s="6" t="s">
        <v>34</v>
      </c>
      <c r="P29" s="6" t="s">
        <v>34</v>
      </c>
      <c r="Q29" s="10" t="s">
        <v>51</v>
      </c>
      <c r="R29" s="6" t="s">
        <v>34</v>
      </c>
      <c r="S29" s="6" t="s">
        <v>34</v>
      </c>
      <c r="T29" s="6" t="s">
        <v>34</v>
      </c>
      <c r="U29" s="6" t="s">
        <v>34</v>
      </c>
      <c r="V29" s="10" t="s">
        <v>51</v>
      </c>
      <c r="W29" s="6" t="s">
        <v>34</v>
      </c>
      <c r="X29" s="6" t="s">
        <v>34</v>
      </c>
      <c r="Y29" s="6" t="s">
        <v>34</v>
      </c>
      <c r="Z29" s="6" t="s">
        <v>34</v>
      </c>
      <c r="AA29" s="10" t="s">
        <v>51</v>
      </c>
      <c r="AB29" s="6" t="s">
        <v>34</v>
      </c>
      <c r="AC29" s="6" t="s">
        <v>34</v>
      </c>
      <c r="AD29" s="6" t="s">
        <v>34</v>
      </c>
      <c r="AE29" s="6" t="s">
        <v>34</v>
      </c>
    </row>
    <row r="30" spans="1:32" ht="27.6">
      <c r="A30" s="12" t="s">
        <v>44</v>
      </c>
      <c r="B30" s="13" t="s">
        <v>48</v>
      </c>
      <c r="C30" s="14"/>
      <c r="D30" s="14"/>
      <c r="E30" s="14"/>
      <c r="F30" s="14"/>
      <c r="G30" s="10" t="s">
        <v>52</v>
      </c>
      <c r="H30" s="6" t="s">
        <v>52</v>
      </c>
      <c r="I30" s="6" t="s">
        <v>52</v>
      </c>
      <c r="J30" s="6" t="s">
        <v>52</v>
      </c>
      <c r="K30" s="6" t="s">
        <v>52</v>
      </c>
      <c r="L30" s="10" t="s">
        <v>52</v>
      </c>
      <c r="M30" s="6" t="s">
        <v>52</v>
      </c>
      <c r="N30" s="6" t="s">
        <v>52</v>
      </c>
      <c r="O30" s="6" t="s">
        <v>52</v>
      </c>
      <c r="P30" s="6" t="s">
        <v>52</v>
      </c>
      <c r="Q30" s="10" t="s">
        <v>52</v>
      </c>
      <c r="R30" s="6" t="s">
        <v>52</v>
      </c>
      <c r="S30" s="6" t="s">
        <v>52</v>
      </c>
      <c r="T30" s="6" t="s">
        <v>52</v>
      </c>
      <c r="U30" s="6" t="s">
        <v>52</v>
      </c>
      <c r="V30" s="10" t="s">
        <v>52</v>
      </c>
      <c r="W30" s="6" t="s">
        <v>52</v>
      </c>
      <c r="X30" s="6" t="s">
        <v>52</v>
      </c>
      <c r="Y30" s="6" t="s">
        <v>52</v>
      </c>
      <c r="Z30" s="6" t="s">
        <v>52</v>
      </c>
      <c r="AA30" s="10" t="s">
        <v>52</v>
      </c>
      <c r="AB30" s="6" t="s">
        <v>52</v>
      </c>
      <c r="AC30" s="6" t="s">
        <v>52</v>
      </c>
      <c r="AD30" s="6" t="s">
        <v>52</v>
      </c>
      <c r="AE30" s="6" t="s">
        <v>52</v>
      </c>
    </row>
    <row r="31" spans="1:32" ht="372.6">
      <c r="A31" s="12" t="s">
        <v>45</v>
      </c>
      <c r="B31" s="13" t="s">
        <v>49</v>
      </c>
      <c r="C31" s="14" t="s">
        <v>85</v>
      </c>
      <c r="D31" s="14" t="s">
        <v>84</v>
      </c>
      <c r="E31" s="14" t="s">
        <v>59</v>
      </c>
      <c r="F31" s="14" t="s">
        <v>86</v>
      </c>
      <c r="G31" s="10" t="s">
        <v>35</v>
      </c>
      <c r="H31" s="6" t="s">
        <v>35</v>
      </c>
      <c r="I31" s="6" t="s">
        <v>35</v>
      </c>
      <c r="J31" s="6" t="s">
        <v>35</v>
      </c>
      <c r="K31" s="6" t="s">
        <v>35</v>
      </c>
      <c r="L31" s="10" t="s">
        <v>35</v>
      </c>
      <c r="M31" s="6" t="s">
        <v>35</v>
      </c>
      <c r="N31" s="6" t="s">
        <v>35</v>
      </c>
      <c r="O31" s="6" t="s">
        <v>35</v>
      </c>
      <c r="P31" s="6" t="s">
        <v>35</v>
      </c>
      <c r="Q31" s="10" t="s">
        <v>35</v>
      </c>
      <c r="R31" s="6" t="s">
        <v>35</v>
      </c>
      <c r="S31" s="6" t="s">
        <v>35</v>
      </c>
      <c r="T31" s="6" t="s">
        <v>35</v>
      </c>
      <c r="U31" s="6" t="s">
        <v>35</v>
      </c>
      <c r="V31" s="10" t="s">
        <v>35</v>
      </c>
      <c r="W31" s="6" t="s">
        <v>35</v>
      </c>
      <c r="X31" s="6" t="s">
        <v>35</v>
      </c>
      <c r="Y31" s="6" t="s">
        <v>35</v>
      </c>
      <c r="Z31" s="6" t="s">
        <v>35</v>
      </c>
      <c r="AA31" s="10" t="s">
        <v>35</v>
      </c>
      <c r="AB31" s="6" t="s">
        <v>35</v>
      </c>
      <c r="AC31" s="6" t="s">
        <v>35</v>
      </c>
      <c r="AD31" s="6" t="s">
        <v>35</v>
      </c>
      <c r="AE31" s="6" t="s">
        <v>35</v>
      </c>
    </row>
    <row r="32" spans="1:32" ht="27.6">
      <c r="A32" s="12" t="s">
        <v>104</v>
      </c>
      <c r="B32" s="13" t="s">
        <v>50</v>
      </c>
      <c r="C32" s="14"/>
      <c r="D32" s="14"/>
      <c r="E32" s="14"/>
      <c r="F32" s="14"/>
      <c r="G32" s="10"/>
      <c r="H32" s="6"/>
      <c r="I32" s="6"/>
      <c r="J32" s="6"/>
      <c r="K32" s="6"/>
      <c r="L32" s="10"/>
      <c r="M32" s="6"/>
      <c r="N32" s="6"/>
      <c r="O32" s="6"/>
      <c r="P32" s="6"/>
      <c r="Q32" s="10"/>
      <c r="R32" s="6"/>
      <c r="S32" s="6"/>
      <c r="T32" s="6"/>
      <c r="U32" s="6"/>
      <c r="V32" s="10"/>
      <c r="W32" s="6"/>
      <c r="X32" s="6"/>
      <c r="Y32" s="6"/>
      <c r="Z32" s="6"/>
      <c r="AA32" s="10"/>
      <c r="AB32" s="6"/>
      <c r="AC32" s="6"/>
      <c r="AD32" s="6"/>
      <c r="AE32" s="6"/>
    </row>
    <row r="33" spans="1:31" ht="96.6">
      <c r="A33" s="12" t="s">
        <v>46</v>
      </c>
      <c r="B33" s="13" t="s">
        <v>58</v>
      </c>
      <c r="C33" s="14" t="s">
        <v>87</v>
      </c>
      <c r="D33" s="14" t="s">
        <v>81</v>
      </c>
      <c r="E33" s="14" t="s">
        <v>88</v>
      </c>
      <c r="F33" s="14" t="s">
        <v>89</v>
      </c>
      <c r="G33" s="10" t="s">
        <v>35</v>
      </c>
      <c r="H33" s="6" t="s">
        <v>34</v>
      </c>
      <c r="I33" s="6" t="s">
        <v>34</v>
      </c>
      <c r="J33" s="6" t="s">
        <v>34</v>
      </c>
      <c r="K33" s="6" t="s">
        <v>34</v>
      </c>
      <c r="L33" s="10" t="s">
        <v>35</v>
      </c>
      <c r="M33" s="6" t="s">
        <v>34</v>
      </c>
      <c r="N33" s="6" t="s">
        <v>34</v>
      </c>
      <c r="O33" s="6" t="s">
        <v>34</v>
      </c>
      <c r="P33" s="6" t="s">
        <v>34</v>
      </c>
      <c r="Q33" s="10" t="s">
        <v>35</v>
      </c>
      <c r="R33" s="6" t="s">
        <v>34</v>
      </c>
      <c r="S33" s="6" t="s">
        <v>34</v>
      </c>
      <c r="T33" s="6" t="s">
        <v>34</v>
      </c>
      <c r="U33" s="6" t="s">
        <v>34</v>
      </c>
      <c r="V33" s="10" t="s">
        <v>35</v>
      </c>
      <c r="W33" s="6" t="s">
        <v>34</v>
      </c>
      <c r="X33" s="6" t="s">
        <v>34</v>
      </c>
      <c r="Y33" s="6" t="s">
        <v>34</v>
      </c>
      <c r="Z33" s="6" t="s">
        <v>34</v>
      </c>
      <c r="AA33" s="10" t="s">
        <v>35</v>
      </c>
      <c r="AB33" s="6" t="s">
        <v>34</v>
      </c>
      <c r="AC33" s="6" t="s">
        <v>34</v>
      </c>
      <c r="AD33" s="6" t="s">
        <v>34</v>
      </c>
      <c r="AE33" s="6" t="s">
        <v>34</v>
      </c>
    </row>
    <row r="34" spans="1:31">
      <c r="A34" s="18" t="s">
        <v>13</v>
      </c>
      <c r="B34" s="19"/>
      <c r="C34" s="18"/>
      <c r="D34" s="18"/>
      <c r="E34" s="18"/>
      <c r="F34" s="18"/>
      <c r="G34" s="9">
        <f>G14</f>
        <v>5.62</v>
      </c>
      <c r="H34" s="9">
        <f t="shared" ref="H34:AE34" si="58">H14</f>
        <v>1.2349999999999999</v>
      </c>
      <c r="I34" s="9">
        <f t="shared" si="58"/>
        <v>1.39</v>
      </c>
      <c r="J34" s="9">
        <f t="shared" si="58"/>
        <v>1.2849999999999999</v>
      </c>
      <c r="K34" s="9">
        <f t="shared" si="58"/>
        <v>1.46</v>
      </c>
      <c r="L34" s="9">
        <f t="shared" si="58"/>
        <v>7.32</v>
      </c>
      <c r="M34" s="9">
        <f t="shared" si="58"/>
        <v>1.7832000000000001</v>
      </c>
      <c r="N34" s="9">
        <f t="shared" si="58"/>
        <v>1.8144000000000002</v>
      </c>
      <c r="O34" s="9">
        <f t="shared" si="58"/>
        <v>1.8352000000000002</v>
      </c>
      <c r="P34" s="9">
        <f t="shared" si="58"/>
        <v>1.8872000000000002</v>
      </c>
      <c r="Q34" s="9">
        <f t="shared" si="58"/>
        <v>8.7408000000000001</v>
      </c>
      <c r="R34" s="9">
        <f t="shared" si="58"/>
        <v>2.1365279999999998</v>
      </c>
      <c r="S34" s="9">
        <f t="shared" si="58"/>
        <v>2.1689759999999998</v>
      </c>
      <c r="T34" s="9">
        <f t="shared" si="58"/>
        <v>2.1906080000000001</v>
      </c>
      <c r="U34" s="9">
        <f t="shared" si="58"/>
        <v>2.244688</v>
      </c>
      <c r="V34" s="9">
        <f t="shared" si="58"/>
        <v>10.062432000000001</v>
      </c>
      <c r="W34" s="9">
        <f t="shared" si="58"/>
        <v>2.4649891200000003</v>
      </c>
      <c r="X34" s="9">
        <f t="shared" si="58"/>
        <v>2.4987350399999997</v>
      </c>
      <c r="Y34" s="9">
        <f t="shared" si="58"/>
        <v>2.5212323200000002</v>
      </c>
      <c r="Z34" s="9">
        <f t="shared" si="58"/>
        <v>2.5774755200000001</v>
      </c>
      <c r="AA34" s="9">
        <f t="shared" si="58"/>
        <v>11.78492928</v>
      </c>
      <c r="AB34" s="9">
        <f t="shared" si="58"/>
        <v>2.8935886848000001</v>
      </c>
      <c r="AC34" s="9">
        <f t="shared" si="58"/>
        <v>2.9286844415999997</v>
      </c>
      <c r="AD34" s="9">
        <f t="shared" si="58"/>
        <v>2.9520816127999998</v>
      </c>
      <c r="AE34" s="9">
        <f t="shared" si="58"/>
        <v>3.0105745408</v>
      </c>
    </row>
    <row r="36" spans="1:31" ht="30" customHeight="1">
      <c r="A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</row>
  </sheetData>
  <customSheetViews>
    <customSheetView guid="{559A4BA6-3D12-4E50-8128-BB5D7E28DFEC}" scale="80" fitToPage="1" printArea="1">
      <pane xSplit="2" ySplit="14" topLeftCell="C30" activePane="bottomRight" state="frozen"/>
      <selection pane="bottomRight" activeCell="D31" sqref="D31"/>
      <pageMargins left="0.17" right="0.17" top="0.36" bottom="0.37" header="0.3" footer="0.3"/>
      <pageSetup paperSize="9" scale="46" fitToHeight="0" orientation="landscape" r:id="rId1"/>
    </customSheetView>
  </customSheetViews>
  <mergeCells count="17">
    <mergeCell ref="V1:AE7"/>
    <mergeCell ref="A10:A13"/>
    <mergeCell ref="B10:B13"/>
    <mergeCell ref="C10:C13"/>
    <mergeCell ref="D10:D13"/>
    <mergeCell ref="E10:E13"/>
    <mergeCell ref="F10:F13"/>
    <mergeCell ref="G11:K12"/>
    <mergeCell ref="L11:P12"/>
    <mergeCell ref="AA11:AE12"/>
    <mergeCell ref="Q11:U12"/>
    <mergeCell ref="V11:Z12"/>
    <mergeCell ref="A9:AE9"/>
    <mergeCell ref="A8:AE8"/>
    <mergeCell ref="G10:AE10"/>
    <mergeCell ref="B14:F14"/>
    <mergeCell ref="B26:F26"/>
  </mergeCells>
  <phoneticPr fontId="1" type="noConversion"/>
  <pageMargins left="0.17" right="0.17" top="0.36" bottom="0.37" header="0.3" footer="0.3"/>
  <pageSetup paperSize="9" scale="43" fitToHeight="0" orientation="landscape" r:id="rId2"/>
  <ignoredErrors>
    <ignoredError sqref="P23 U23 Z23 AE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ДОХ Габанова Марина 206</dc:creator>
  <cp:lastModifiedBy>-</cp:lastModifiedBy>
  <cp:lastPrinted>2026-04-20T07:58:51Z</cp:lastPrinted>
  <dcterms:created xsi:type="dcterms:W3CDTF">2023-08-10T08:00:49Z</dcterms:created>
  <dcterms:modified xsi:type="dcterms:W3CDTF">2026-04-28T12:12:12Z</dcterms:modified>
</cp:coreProperties>
</file>